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 s="1"/>
  <c r="D11" i="1" s="1"/>
  <c r="E13" i="1"/>
  <c r="E12" i="1" s="1"/>
  <c r="E11" i="1" s="1"/>
  <c r="F13" i="1"/>
  <c r="F12" i="1" s="1"/>
  <c r="F11" i="1" s="1"/>
  <c r="G13" i="1"/>
  <c r="G12" i="1" s="1"/>
  <c r="G11" i="1" s="1"/>
  <c r="H13" i="1"/>
  <c r="H12" i="1" s="1"/>
  <c r="I13" i="1"/>
  <c r="I12" i="1" s="1"/>
  <c r="I11" i="1" s="1"/>
  <c r="J13" i="1"/>
  <c r="K13" i="1"/>
  <c r="K12" i="1" s="1"/>
  <c r="K11" i="1" s="1"/>
  <c r="J14" i="1"/>
  <c r="D15" i="1"/>
  <c r="E15" i="1"/>
  <c r="F15" i="1"/>
  <c r="G15" i="1"/>
  <c r="H15" i="1"/>
  <c r="I15" i="1"/>
  <c r="J15" i="1" s="1"/>
  <c r="K15" i="1"/>
  <c r="J16" i="1"/>
  <c r="J17" i="1"/>
  <c r="D19" i="1"/>
  <c r="D18" i="1" s="1"/>
  <c r="E19" i="1"/>
  <c r="E18" i="1" s="1"/>
  <c r="F19" i="1"/>
  <c r="F18" i="1" s="1"/>
  <c r="G19" i="1"/>
  <c r="G18" i="1" s="1"/>
  <c r="H19" i="1"/>
  <c r="J19" i="1" s="1"/>
  <c r="I19" i="1"/>
  <c r="I18" i="1" s="1"/>
  <c r="K19" i="1"/>
  <c r="K18" i="1" s="1"/>
  <c r="J20" i="1"/>
  <c r="J21" i="1"/>
  <c r="E23" i="1"/>
  <c r="D24" i="1"/>
  <c r="D23" i="1" s="1"/>
  <c r="E24" i="1"/>
  <c r="F24" i="1"/>
  <c r="F23" i="1" s="1"/>
  <c r="F22" i="1" s="1"/>
  <c r="G24" i="1"/>
  <c r="G23" i="1" s="1"/>
  <c r="G22" i="1" s="1"/>
  <c r="H24" i="1"/>
  <c r="H23" i="1" s="1"/>
  <c r="I24" i="1"/>
  <c r="I23" i="1" s="1"/>
  <c r="J24" i="1"/>
  <c r="K24" i="1"/>
  <c r="K23" i="1" s="1"/>
  <c r="J25" i="1"/>
  <c r="J26" i="1"/>
  <c r="D27" i="1"/>
  <c r="E27" i="1"/>
  <c r="F27" i="1"/>
  <c r="G27" i="1"/>
  <c r="H27" i="1"/>
  <c r="J27" i="1" s="1"/>
  <c r="I27" i="1"/>
  <c r="K27" i="1"/>
  <c r="J28" i="1"/>
  <c r="D30" i="1"/>
  <c r="D29" i="1" s="1"/>
  <c r="E30" i="1"/>
  <c r="E29" i="1" s="1"/>
  <c r="F30" i="1"/>
  <c r="F29" i="1" s="1"/>
  <c r="G30" i="1"/>
  <c r="G29" i="1" s="1"/>
  <c r="H30" i="1"/>
  <c r="H29" i="1" s="1"/>
  <c r="I30" i="1"/>
  <c r="I29" i="1" s="1"/>
  <c r="J30" i="1"/>
  <c r="K30" i="1"/>
  <c r="K29" i="1" s="1"/>
  <c r="J31" i="1"/>
  <c r="D33" i="1"/>
  <c r="D32" i="1" s="1"/>
  <c r="E33" i="1"/>
  <c r="E32" i="1" s="1"/>
  <c r="F33" i="1"/>
  <c r="F32" i="1" s="1"/>
  <c r="G33" i="1"/>
  <c r="G32" i="1" s="1"/>
  <c r="H33" i="1"/>
  <c r="H32" i="1" s="1"/>
  <c r="J32" i="1" s="1"/>
  <c r="I33" i="1"/>
  <c r="I32" i="1" s="1"/>
  <c r="K33" i="1"/>
  <c r="K32" i="1" s="1"/>
  <c r="J34" i="1"/>
  <c r="J35" i="1"/>
  <c r="J36" i="1"/>
  <c r="D38" i="1"/>
  <c r="D37" i="1" s="1"/>
  <c r="E38" i="1"/>
  <c r="E37" i="1" s="1"/>
  <c r="F38" i="1"/>
  <c r="F37" i="1" s="1"/>
  <c r="G38" i="1"/>
  <c r="G37" i="1" s="1"/>
  <c r="H38" i="1"/>
  <c r="H37" i="1" s="1"/>
  <c r="I38" i="1"/>
  <c r="I37" i="1" s="1"/>
  <c r="K38" i="1"/>
  <c r="K37" i="1" s="1"/>
  <c r="J39" i="1"/>
  <c r="D42" i="1"/>
  <c r="D41" i="1" s="1"/>
  <c r="D40" i="1" s="1"/>
  <c r="E42" i="1"/>
  <c r="E41" i="1" s="1"/>
  <c r="F42" i="1"/>
  <c r="F41" i="1" s="1"/>
  <c r="G42" i="1"/>
  <c r="G41" i="1" s="1"/>
  <c r="H42" i="1"/>
  <c r="H41" i="1" s="1"/>
  <c r="I42" i="1"/>
  <c r="I41" i="1" s="1"/>
  <c r="I40" i="1" s="1"/>
  <c r="J42" i="1"/>
  <c r="K42" i="1"/>
  <c r="K41" i="1" s="1"/>
  <c r="J43" i="1"/>
  <c r="J44" i="1"/>
  <c r="J45" i="1"/>
  <c r="D47" i="1"/>
  <c r="D46" i="1" s="1"/>
  <c r="E47" i="1"/>
  <c r="E46" i="1" s="1"/>
  <c r="F47" i="1"/>
  <c r="F46" i="1" s="1"/>
  <c r="G47" i="1"/>
  <c r="G46" i="1" s="1"/>
  <c r="H47" i="1"/>
  <c r="H46" i="1" s="1"/>
  <c r="I47" i="1"/>
  <c r="I46" i="1" s="1"/>
  <c r="J47" i="1"/>
  <c r="K47" i="1"/>
  <c r="K46" i="1" s="1"/>
  <c r="J48" i="1"/>
  <c r="D51" i="1"/>
  <c r="D50" i="1" s="1"/>
  <c r="D49" i="1" s="1"/>
  <c r="E51" i="1"/>
  <c r="E50" i="1" s="1"/>
  <c r="E49" i="1" s="1"/>
  <c r="F51" i="1"/>
  <c r="F50" i="1" s="1"/>
  <c r="F49" i="1" s="1"/>
  <c r="G51" i="1"/>
  <c r="G50" i="1" s="1"/>
  <c r="G49" i="1" s="1"/>
  <c r="H51" i="1"/>
  <c r="H50" i="1" s="1"/>
  <c r="I51" i="1"/>
  <c r="I50" i="1" s="1"/>
  <c r="I49" i="1" s="1"/>
  <c r="K51" i="1"/>
  <c r="K50" i="1" s="1"/>
  <c r="K49" i="1" s="1"/>
  <c r="J52" i="1"/>
  <c r="J53" i="1"/>
  <c r="D54" i="1"/>
  <c r="E54" i="1"/>
  <c r="F54" i="1"/>
  <c r="G54" i="1"/>
  <c r="H54" i="1"/>
  <c r="J54" i="1" s="1"/>
  <c r="I54" i="1"/>
  <c r="K54" i="1"/>
  <c r="J55" i="1"/>
  <c r="J56" i="1"/>
  <c r="J57" i="1"/>
  <c r="J58" i="1"/>
  <c r="J59" i="1"/>
  <c r="K10" i="1" l="1"/>
  <c r="H40" i="1"/>
  <c r="J40" i="1" s="1"/>
  <c r="J41" i="1"/>
  <c r="J37" i="1"/>
  <c r="I10" i="1"/>
  <c r="G40" i="1"/>
  <c r="G10" i="1" s="1"/>
  <c r="D22" i="1"/>
  <c r="H11" i="1"/>
  <c r="J12" i="1"/>
  <c r="F40" i="1"/>
  <c r="K22" i="1"/>
  <c r="E22" i="1"/>
  <c r="E10" i="1" s="1"/>
  <c r="E40" i="1"/>
  <c r="J29" i="1"/>
  <c r="F10" i="1"/>
  <c r="H49" i="1"/>
  <c r="J49" i="1" s="1"/>
  <c r="J50" i="1"/>
  <c r="I22" i="1"/>
  <c r="J46" i="1"/>
  <c r="K40" i="1"/>
  <c r="H22" i="1"/>
  <c r="J22" i="1" s="1"/>
  <c r="J23" i="1"/>
  <c r="D10" i="1"/>
  <c r="J51" i="1"/>
  <c r="J33" i="1"/>
  <c r="H18" i="1"/>
  <c r="J18" i="1" s="1"/>
  <c r="J38" i="1"/>
  <c r="H10" i="1" l="1"/>
  <c r="J10" i="1" s="1"/>
  <c r="J11" i="1"/>
</calcChain>
</file>

<file path=xl/sharedStrings.xml><?xml version="1.0" encoding="utf-8"?>
<sst xmlns="http://schemas.openxmlformats.org/spreadsheetml/2006/main" count="174" uniqueCount="174">
  <si>
    <t>JUDETUL  VASLUI</t>
  </si>
  <si>
    <t>COMUNA POIENESTI</t>
  </si>
  <si>
    <t xml:space="preserve"> Anexa 13</t>
  </si>
  <si>
    <t>Cont de executie - Cheltuieli - Bugetul local</t>
  </si>
  <si>
    <t>Trimestrul: 4, Anul: 2017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</si>
  <si>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</si>
  <si>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</si>
  <si>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</si>
  <si>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</si>
  <si>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</si>
  <si>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</si>
  <si>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</si>
  <si>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</si>
  <si>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</si>
  <si>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</si>
  <si>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</si>
  <si>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</si>
  <si>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</si>
  <si>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</si>
  <si>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</si>
  <si>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</si>
  <si>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</si>
  <si>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</si>
  <si>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</si>
  <si>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</si>
  <si>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</si>
  <si>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</si>
  <si>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</si>
  <si>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</si>
  <si>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</si>
  <si>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</si>
  <si>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</si>
  <si>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</si>
  <si>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</si>
  <si>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</si>
  <si>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</si>
  <si>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</si>
  <si>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</si>
  <si>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</si>
  <si>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</si>
  <si>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11</t>
  </si>
  <si>
    <t xml:space="preserve">Alte servicii publice generale </t>
  </si>
  <si>
    <t>54.02.50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</si>
  <si>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</si>
  <si>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</si>
  <si>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</si>
  <si>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</si>
  <si>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</si>
  <si>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</si>
  <si>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26</t>
  </si>
  <si>
    <t>Protectie civila si protectia contra incendiilor (protectie civila nonmilitara)</t>
  </si>
  <si>
    <t>61.02.05</t>
  </si>
  <si>
    <t>27</t>
  </si>
  <si>
    <t>Alte cheltuieli în domeniul ordinii publice si sigurantei nationale</t>
  </si>
  <si>
    <t>61.02.50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</si>
  <si>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</si>
  <si>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</si>
  <si>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</si>
  <si>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</si>
  <si>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</si>
  <si>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</si>
  <si>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</si>
  <si>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</si>
  <si>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</si>
  <si>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</si>
  <si>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</si>
  <si>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</si>
  <si>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</si>
  <si>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</si>
  <si>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</si>
  <si>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</si>
  <si>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</si>
  <si>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</si>
  <si>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</si>
  <si>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</si>
  <si>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</si>
  <si>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46</t>
  </si>
  <si>
    <t>Sanatate (cod 66.02.06+66.02.08+66.02.50)</t>
  </si>
  <si>
    <t>66.02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</si>
  <si>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</si>
  <si>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</si>
  <si>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</si>
  <si>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</si>
  <si>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</si>
  <si>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</si>
  <si>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</si>
  <si>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</si>
  <si>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</si>
  <si>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</si>
  <si>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</si>
  <si>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</si>
  <si>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</si>
  <si>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</si>
  <si>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</si>
  <si>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60</t>
  </si>
  <si>
    <t>Camine culturale</t>
  </si>
  <si>
    <t>67.02.03.07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</si>
  <si>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</si>
  <si>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</si>
  <si>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</si>
  <si>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</si>
  <si>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</si>
  <si>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</si>
  <si>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</si>
  <si>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</si>
  <si>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</si>
  <si>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</si>
  <si>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</si>
  <si>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</si>
  <si>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</si>
  <si>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</si>
  <si>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</si>
  <si>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</si>
  <si>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</si>
  <si>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</si>
  <si>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</si>
  <si>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</si>
  <si>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</si>
  <si>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</si>
  <si>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</si>
  <si>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</si>
  <si>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</si>
  <si>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</si>
  <si>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</si>
  <si>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</si>
  <si>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</si>
  <si>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</si>
  <si>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</si>
  <si>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</si>
  <si>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</si>
  <si>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</si>
  <si>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</si>
  <si>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</si>
  <si>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98</t>
  </si>
  <si>
    <t>Colectarea, tratarea si distrugerea deseurilor</t>
  </si>
  <si>
    <t>74.02.05.02</t>
  </si>
  <si>
    <t>101</t>
  </si>
  <si>
    <t>Partea a V-a ACTIUNI ECONOMICE   (cod 80.02+81.02+83.02+84.02+87.02)</t>
  </si>
  <si>
    <t>79.02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</si>
  <si>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</si>
  <si>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</si>
  <si>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</si>
  <si>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</si>
  <si>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</si>
  <si>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</si>
  <si>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</si>
  <si>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</si>
  <si>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</si>
  <si>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127</t>
  </si>
  <si>
    <t>Alte cheltuieli in domeniul transporturilor</t>
  </si>
  <si>
    <t>84.02.50</t>
  </si>
  <si>
    <t>128</t>
  </si>
  <si>
    <t>Alte actiuni economice (cod 87.02.01+87.02.03 la 87.02.05+87.02.50)</t>
  </si>
  <si>
    <t>87.02</t>
  </si>
  <si>
    <t>133</t>
  </si>
  <si>
    <t>Alte actiuni economice</t>
  </si>
  <si>
    <t>87.02.50</t>
  </si>
  <si>
    <t>134</t>
  </si>
  <si>
    <t>VII. REZERVE, EXCEDENT / DEFICIT</t>
  </si>
  <si>
    <t>96.02</t>
  </si>
  <si>
    <t>137</t>
  </si>
  <si>
    <t xml:space="preserve">    Excedentul secţiunii de funcţionare</t>
  </si>
  <si>
    <t>98.02.96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</si>
  <si>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</si>
  <si>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</si>
  <si>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</si>
  <si>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</si>
  <si>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</si>
  <si>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</si>
  <si>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ORDONATOR DE CREDITE,</t>
  </si>
  <si>
    <t>CARAGATA MANOLE  NELU</t>
  </si>
  <si>
    <t>.</t>
  </si>
  <si>
    <t>CONTABIL SEF,</t>
  </si>
  <si>
    <t>CRETU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</si>
</sst>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10" xfId="0" applyNumberFormat="1" applyFont="1" applyBorder="1" applyAlignment="1">
      <alignment wrapText="1" shrinkToFit="1"/>
    </xf>
    <xf numFmtId="4" fontId="4" fillId="0" borderId="10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7" customFormat="1" ht="15.75" thickBot="1" x14ac:dyDescent="0.3">
      <c r="A7" s="5" t="s">
        <v>5</v>
      </c>
      <c r="B7" s="6"/>
      <c r="C7" s="12" t="s">
        <v>7</v>
      </c>
      <c r="D7" s="12" t="s">
        <v>9</v>
      </c>
      <c r="E7" s="10" t="s">
        <v>10</v>
      </c>
      <c r="F7" s="11"/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18</v>
      </c>
    </row>
    <row r="8" spans="1:11" s="7" customFormat="1" ht="21.75" thickBot="1" x14ac:dyDescent="0.3">
      <c r="A8" s="8"/>
      <c r="B8" s="9"/>
      <c r="C8" s="13"/>
      <c r="D8" s="13"/>
      <c r="E8" s="14" t="s">
        <v>11</v>
      </c>
      <c r="F8" s="14" t="s">
        <v>12</v>
      </c>
      <c r="G8" s="13"/>
      <c r="H8" s="13"/>
      <c r="I8" s="13"/>
      <c r="J8" s="13"/>
      <c r="K8" s="13"/>
    </row>
    <row r="9" spans="1:11" s="7" customFormat="1" ht="15.75" thickBot="1" x14ac:dyDescent="0.3">
      <c r="A9" s="10" t="s">
        <v>6</v>
      </c>
      <c r="B9" s="11"/>
      <c r="C9" s="14" t="s">
        <v>8</v>
      </c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 t="s">
        <v>17</v>
      </c>
      <c r="K9" s="14">
        <v>8</v>
      </c>
    </row>
    <row r="10" spans="1:11" s="7" customFormat="1" ht="22.5" x14ac:dyDescent="0.25">
      <c r="A10" s="17" t="s">
        <v>19</v>
      </c>
      <c r="B10" s="17" t="s">
        <v>20</v>
      </c>
      <c r="C10" s="17" t="s">
        <v>21</v>
      </c>
      <c r="D10" s="18">
        <f>D11+D18+D22+D40+D49</f>
        <v>10741122</v>
      </c>
      <c r="E10" s="18">
        <f>E11+E18+E22+E40+E49</f>
        <v>8533454</v>
      </c>
      <c r="F10" s="18">
        <f>F11+F18+F22+F40+F49</f>
        <v>10751122</v>
      </c>
      <c r="G10" s="18">
        <f>G11+G18+G22+G40+G49</f>
        <v>10739485</v>
      </c>
      <c r="H10" s="18">
        <f>H11+H18+H22+H40+H49</f>
        <v>10666966</v>
      </c>
      <c r="I10" s="18">
        <f>I11+I18+I22+I40+I49</f>
        <v>8329155</v>
      </c>
      <c r="J10" s="18">
        <f>H10-I10</f>
        <v>2337811</v>
      </c>
      <c r="K10" s="18">
        <f>K11+K18+K22+K40+K49</f>
        <v>4764979</v>
      </c>
    </row>
    <row r="11" spans="1:11" s="7" customFormat="1" ht="22.5" x14ac:dyDescent="0.25">
      <c r="A11" s="17" t="s">
        <v>22</v>
      </c>
      <c r="B11" s="17" t="s">
        <v>23</v>
      </c>
      <c r="C11" s="17" t="s">
        <v>24</v>
      </c>
      <c r="D11" s="18">
        <f>D12+D15</f>
        <v>1105960</v>
      </c>
      <c r="E11" s="18">
        <f>E12+E15</f>
        <v>1141960</v>
      </c>
      <c r="F11" s="18">
        <f>F12+F15</f>
        <v>1115960</v>
      </c>
      <c r="G11" s="18">
        <f>G12+G15</f>
        <v>1105292</v>
      </c>
      <c r="H11" s="18">
        <f>H12+H15</f>
        <v>1085421</v>
      </c>
      <c r="I11" s="18">
        <f>I12+I15</f>
        <v>1061913</v>
      </c>
      <c r="J11" s="18">
        <f>H11-I11</f>
        <v>23508</v>
      </c>
      <c r="K11" s="18">
        <f>K12+K15</f>
        <v>1098924</v>
      </c>
    </row>
    <row r="12" spans="1:11" s="7" customFormat="1" ht="22.5" x14ac:dyDescent="0.25">
      <c r="A12" s="17" t="s">
        <v>25</v>
      </c>
      <c r="B12" s="17" t="s">
        <v>26</v>
      </c>
      <c r="C12" s="17" t="s">
        <v>27</v>
      </c>
      <c r="D12" s="18">
        <f>D13</f>
        <v>1102960</v>
      </c>
      <c r="E12" s="18">
        <f>E13</f>
        <v>1131960</v>
      </c>
      <c r="F12" s="18">
        <f>F13</f>
        <v>1102960</v>
      </c>
      <c r="G12" s="18">
        <f>G13</f>
        <v>1102292</v>
      </c>
      <c r="H12" s="18">
        <f>H13</f>
        <v>1082421</v>
      </c>
      <c r="I12" s="18">
        <f>I13</f>
        <v>1059771</v>
      </c>
      <c r="J12" s="18">
        <f>H12-I12</f>
        <v>22650</v>
      </c>
      <c r="K12" s="18">
        <f>K13</f>
        <v>1096782</v>
      </c>
    </row>
    <row r="13" spans="1:11" s="7" customFormat="1" ht="22.5" x14ac:dyDescent="0.25">
      <c r="A13" s="17" t="s">
        <v>28</v>
      </c>
      <c r="B13" s="17" t="s">
        <v>29</v>
      </c>
      <c r="C13" s="17" t="s">
        <v>30</v>
      </c>
      <c r="D13" s="18">
        <f>D14</f>
        <v>1102960</v>
      </c>
      <c r="E13" s="18">
        <f>E14</f>
        <v>1131960</v>
      </c>
      <c r="F13" s="18">
        <f>F14</f>
        <v>1102960</v>
      </c>
      <c r="G13" s="18">
        <f>G14</f>
        <v>1102292</v>
      </c>
      <c r="H13" s="18">
        <f>H14</f>
        <v>1082421</v>
      </c>
      <c r="I13" s="18">
        <f>I14</f>
        <v>1059771</v>
      </c>
      <c r="J13" s="18">
        <f>H13-I13</f>
        <v>22650</v>
      </c>
      <c r="K13" s="18">
        <f>K14</f>
        <v>1096782</v>
      </c>
    </row>
    <row r="14" spans="1:11" s="7" customFormat="1" x14ac:dyDescent="0.25">
      <c r="A14" s="17" t="s">
        <v>31</v>
      </c>
      <c r="B14" s="17" t="s">
        <v>32</v>
      </c>
      <c r="C14" s="17" t="s">
        <v>33</v>
      </c>
      <c r="D14" s="18">
        <v>1102960</v>
      </c>
      <c r="E14" s="18">
        <v>1131960</v>
      </c>
      <c r="F14" s="18">
        <v>1102960</v>
      </c>
      <c r="G14" s="18">
        <v>1102292</v>
      </c>
      <c r="H14" s="18">
        <v>1082421</v>
      </c>
      <c r="I14" s="18">
        <v>1059771</v>
      </c>
      <c r="J14" s="18">
        <f>H14-I14</f>
        <v>22650</v>
      </c>
      <c r="K14" s="18">
        <v>1096782</v>
      </c>
    </row>
    <row r="15" spans="1:11" s="7" customFormat="1" ht="22.5" x14ac:dyDescent="0.25">
      <c r="A15" s="17" t="s">
        <v>34</v>
      </c>
      <c r="B15" s="17" t="s">
        <v>35</v>
      </c>
      <c r="C15" s="17" t="s">
        <v>36</v>
      </c>
      <c r="D15" s="18">
        <f>D16+D17</f>
        <v>3000</v>
      </c>
      <c r="E15" s="18">
        <f>E16+E17</f>
        <v>10000</v>
      </c>
      <c r="F15" s="18">
        <f>F16+F17</f>
        <v>13000</v>
      </c>
      <c r="G15" s="18">
        <f>G16+G17</f>
        <v>3000</v>
      </c>
      <c r="H15" s="18">
        <f>H16+H17</f>
        <v>3000</v>
      </c>
      <c r="I15" s="18">
        <f>I16+I17</f>
        <v>2142</v>
      </c>
      <c r="J15" s="18">
        <f>H15-I15</f>
        <v>858</v>
      </c>
      <c r="K15" s="18">
        <f>K16+K17</f>
        <v>2142</v>
      </c>
    </row>
    <row r="16" spans="1:11" s="7" customFormat="1" ht="22.5" x14ac:dyDescent="0.25">
      <c r="A16" s="17" t="s">
        <v>37</v>
      </c>
      <c r="B16" s="17" t="s">
        <v>38</v>
      </c>
      <c r="C16" s="17" t="s">
        <v>39</v>
      </c>
      <c r="D16" s="18">
        <v>0</v>
      </c>
      <c r="E16" s="18">
        <v>10000</v>
      </c>
      <c r="F16" s="18">
        <v>10000</v>
      </c>
      <c r="G16" s="18">
        <v>0</v>
      </c>
      <c r="H16" s="18">
        <v>0</v>
      </c>
      <c r="I16" s="18">
        <v>0</v>
      </c>
      <c r="J16" s="18">
        <f>H16-I16</f>
        <v>0</v>
      </c>
      <c r="K16" s="18">
        <v>0</v>
      </c>
    </row>
    <row r="17" spans="1:11" s="7" customFormat="1" x14ac:dyDescent="0.25">
      <c r="A17" s="17" t="s">
        <v>40</v>
      </c>
      <c r="B17" s="17" t="s">
        <v>41</v>
      </c>
      <c r="C17" s="17" t="s">
        <v>42</v>
      </c>
      <c r="D17" s="18">
        <v>3000</v>
      </c>
      <c r="E17" s="18">
        <v>0</v>
      </c>
      <c r="F17" s="18">
        <v>3000</v>
      </c>
      <c r="G17" s="18">
        <v>3000</v>
      </c>
      <c r="H17" s="18">
        <v>3000</v>
      </c>
      <c r="I17" s="18">
        <v>2142</v>
      </c>
      <c r="J17" s="18">
        <f>H17-I17</f>
        <v>858</v>
      </c>
      <c r="K17" s="18">
        <v>2142</v>
      </c>
    </row>
    <row r="18" spans="1:11" s="7" customFormat="1" ht="22.5" x14ac:dyDescent="0.25">
      <c r="A18" s="17" t="s">
        <v>43</v>
      </c>
      <c r="B18" s="17" t="s">
        <v>44</v>
      </c>
      <c r="C18" s="17" t="s">
        <v>45</v>
      </c>
      <c r="D18" s="18">
        <f>+D19</f>
        <v>118200</v>
      </c>
      <c r="E18" s="18">
        <f>+E19</f>
        <v>109000</v>
      </c>
      <c r="F18" s="18">
        <f>+F19</f>
        <v>118200</v>
      </c>
      <c r="G18" s="18">
        <f>+G19</f>
        <v>118200</v>
      </c>
      <c r="H18" s="18">
        <f>+H19</f>
        <v>114222</v>
      </c>
      <c r="I18" s="18">
        <f>+I19</f>
        <v>110969</v>
      </c>
      <c r="J18" s="18">
        <f>H18-I18</f>
        <v>3253</v>
      </c>
      <c r="K18" s="18">
        <f>+K19</f>
        <v>118255</v>
      </c>
    </row>
    <row r="19" spans="1:11" s="7" customFormat="1" ht="22.5" x14ac:dyDescent="0.25">
      <c r="A19" s="17" t="s">
        <v>46</v>
      </c>
      <c r="B19" s="17" t="s">
        <v>47</v>
      </c>
      <c r="C19" s="17" t="s">
        <v>48</v>
      </c>
      <c r="D19" s="18">
        <f>+D20+D21</f>
        <v>118200</v>
      </c>
      <c r="E19" s="18">
        <f>+E20+E21</f>
        <v>109000</v>
      </c>
      <c r="F19" s="18">
        <f>+F20+F21</f>
        <v>118200</v>
      </c>
      <c r="G19" s="18">
        <f>+G20+G21</f>
        <v>118200</v>
      </c>
      <c r="H19" s="18">
        <f>+H20+H21</f>
        <v>114222</v>
      </c>
      <c r="I19" s="18">
        <f>+I20+I21</f>
        <v>110969</v>
      </c>
      <c r="J19" s="18">
        <f>H19-I19</f>
        <v>3253</v>
      </c>
      <c r="K19" s="18">
        <f>+K20+K21</f>
        <v>118255</v>
      </c>
    </row>
    <row r="20" spans="1:11" s="7" customFormat="1" ht="22.5" x14ac:dyDescent="0.25">
      <c r="A20" s="17" t="s">
        <v>49</v>
      </c>
      <c r="B20" s="17" t="s">
        <v>50</v>
      </c>
      <c r="C20" s="17" t="s">
        <v>51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f>H20-I20</f>
        <v>0</v>
      </c>
      <c r="K20" s="18">
        <v>695</v>
      </c>
    </row>
    <row r="21" spans="1:11" s="7" customFormat="1" ht="22.5" x14ac:dyDescent="0.25">
      <c r="A21" s="17" t="s">
        <v>52</v>
      </c>
      <c r="B21" s="17" t="s">
        <v>53</v>
      </c>
      <c r="C21" s="17" t="s">
        <v>54</v>
      </c>
      <c r="D21" s="18">
        <v>118200</v>
      </c>
      <c r="E21" s="18">
        <v>109000</v>
      </c>
      <c r="F21" s="18">
        <v>118200</v>
      </c>
      <c r="G21" s="18">
        <v>118200</v>
      </c>
      <c r="H21" s="18">
        <v>114222</v>
      </c>
      <c r="I21" s="18">
        <v>110969</v>
      </c>
      <c r="J21" s="18">
        <f>H21-I21</f>
        <v>3253</v>
      </c>
      <c r="K21" s="18">
        <v>117560</v>
      </c>
    </row>
    <row r="22" spans="1:11" s="7" customFormat="1" ht="22.5" x14ac:dyDescent="0.25">
      <c r="A22" s="17" t="s">
        <v>55</v>
      </c>
      <c r="B22" s="17" t="s">
        <v>56</v>
      </c>
      <c r="C22" s="17" t="s">
        <v>57</v>
      </c>
      <c r="D22" s="18">
        <f>D23+D29+D32+D37</f>
        <v>3348800</v>
      </c>
      <c r="E22" s="18">
        <f>E23+E29+E32+E37</f>
        <v>3200800</v>
      </c>
      <c r="F22" s="18">
        <f>F23+F29+F32+F37</f>
        <v>3348800</v>
      </c>
      <c r="G22" s="18">
        <f>G23+G29+G32+G37</f>
        <v>3347831</v>
      </c>
      <c r="H22" s="18">
        <f>H23+H29+H32+H37</f>
        <v>3299161</v>
      </c>
      <c r="I22" s="18">
        <f>I23+I29+I32+I37</f>
        <v>2561529</v>
      </c>
      <c r="J22" s="18">
        <f>H22-I22</f>
        <v>737632</v>
      </c>
      <c r="K22" s="18">
        <f>K23+K29+K32+K37</f>
        <v>2754037</v>
      </c>
    </row>
    <row r="23" spans="1:11" s="7" customFormat="1" ht="22.5" x14ac:dyDescent="0.25">
      <c r="A23" s="17" t="s">
        <v>58</v>
      </c>
      <c r="B23" s="17" t="s">
        <v>59</v>
      </c>
      <c r="C23" s="17" t="s">
        <v>60</v>
      </c>
      <c r="D23" s="18">
        <f>D24+D27</f>
        <v>2273200</v>
      </c>
      <c r="E23" s="18">
        <f>E24+E27</f>
        <v>2113200</v>
      </c>
      <c r="F23" s="18">
        <f>F24+F27</f>
        <v>2273200</v>
      </c>
      <c r="G23" s="18">
        <f>G24+G27</f>
        <v>2273200</v>
      </c>
      <c r="H23" s="18">
        <f>H24+H27</f>
        <v>2242753</v>
      </c>
      <c r="I23" s="18">
        <f>I24+I27</f>
        <v>1577477</v>
      </c>
      <c r="J23" s="18">
        <f>H23-I23</f>
        <v>665276</v>
      </c>
      <c r="K23" s="18">
        <f>K24+K27</f>
        <v>1777656</v>
      </c>
    </row>
    <row r="24" spans="1:11" s="7" customFormat="1" ht="22.5" x14ac:dyDescent="0.25">
      <c r="A24" s="17" t="s">
        <v>61</v>
      </c>
      <c r="B24" s="17" t="s">
        <v>62</v>
      </c>
      <c r="C24" s="17" t="s">
        <v>63</v>
      </c>
      <c r="D24" s="18">
        <f>D25+D26</f>
        <v>1227186</v>
      </c>
      <c r="E24" s="18">
        <f>E25+E26</f>
        <v>1226800</v>
      </c>
      <c r="F24" s="18">
        <f>F25+F26</f>
        <v>1227186</v>
      </c>
      <c r="G24" s="18">
        <f>G25+G26</f>
        <v>1227186</v>
      </c>
      <c r="H24" s="18">
        <f>H25+H26</f>
        <v>1205107</v>
      </c>
      <c r="I24" s="18">
        <f>I25+I26</f>
        <v>547720</v>
      </c>
      <c r="J24" s="18">
        <f>H24-I24</f>
        <v>657387</v>
      </c>
      <c r="K24" s="18">
        <f>K25+K26</f>
        <v>603005</v>
      </c>
    </row>
    <row r="25" spans="1:11" s="7" customFormat="1" x14ac:dyDescent="0.25">
      <c r="A25" s="17" t="s">
        <v>64</v>
      </c>
      <c r="B25" s="17" t="s">
        <v>65</v>
      </c>
      <c r="C25" s="17" t="s">
        <v>66</v>
      </c>
      <c r="D25" s="18">
        <v>747407</v>
      </c>
      <c r="E25" s="18">
        <v>793500</v>
      </c>
      <c r="F25" s="18">
        <v>747407</v>
      </c>
      <c r="G25" s="18">
        <v>747407</v>
      </c>
      <c r="H25" s="18">
        <v>741942</v>
      </c>
      <c r="I25" s="18">
        <v>189455</v>
      </c>
      <c r="J25" s="18">
        <f>H25-I25</f>
        <v>552487</v>
      </c>
      <c r="K25" s="18">
        <v>206667</v>
      </c>
    </row>
    <row r="26" spans="1:11" s="7" customFormat="1" x14ac:dyDescent="0.25">
      <c r="A26" s="17" t="s">
        <v>67</v>
      </c>
      <c r="B26" s="17" t="s">
        <v>68</v>
      </c>
      <c r="C26" s="17" t="s">
        <v>69</v>
      </c>
      <c r="D26" s="18">
        <v>479779</v>
      </c>
      <c r="E26" s="18">
        <v>433300</v>
      </c>
      <c r="F26" s="18">
        <v>479779</v>
      </c>
      <c r="G26" s="18">
        <v>479779</v>
      </c>
      <c r="H26" s="18">
        <v>463165</v>
      </c>
      <c r="I26" s="18">
        <v>358265</v>
      </c>
      <c r="J26" s="18">
        <f>H26-I26</f>
        <v>104900</v>
      </c>
      <c r="K26" s="18">
        <v>396338</v>
      </c>
    </row>
    <row r="27" spans="1:11" s="7" customFormat="1" ht="22.5" x14ac:dyDescent="0.25">
      <c r="A27" s="17" t="s">
        <v>70</v>
      </c>
      <c r="B27" s="17" t="s">
        <v>71</v>
      </c>
      <c r="C27" s="17" t="s">
        <v>72</v>
      </c>
      <c r="D27" s="18">
        <f>D28</f>
        <v>1046014</v>
      </c>
      <c r="E27" s="18">
        <f>E28</f>
        <v>886400</v>
      </c>
      <c r="F27" s="18">
        <f>F28</f>
        <v>1046014</v>
      </c>
      <c r="G27" s="18">
        <f>G28</f>
        <v>1046014</v>
      </c>
      <c r="H27" s="18">
        <f>H28</f>
        <v>1037646</v>
      </c>
      <c r="I27" s="18">
        <f>I28</f>
        <v>1029757</v>
      </c>
      <c r="J27" s="18">
        <f>H27-I27</f>
        <v>7889</v>
      </c>
      <c r="K27" s="18">
        <f>K28</f>
        <v>1174651</v>
      </c>
    </row>
    <row r="28" spans="1:11" s="7" customFormat="1" x14ac:dyDescent="0.25">
      <c r="A28" s="17" t="s">
        <v>73</v>
      </c>
      <c r="B28" s="17" t="s">
        <v>74</v>
      </c>
      <c r="C28" s="17" t="s">
        <v>75</v>
      </c>
      <c r="D28" s="18">
        <v>1046014</v>
      </c>
      <c r="E28" s="18">
        <v>886400</v>
      </c>
      <c r="F28" s="18">
        <v>1046014</v>
      </c>
      <c r="G28" s="18">
        <v>1046014</v>
      </c>
      <c r="H28" s="18">
        <v>1037646</v>
      </c>
      <c r="I28" s="18">
        <v>1029757</v>
      </c>
      <c r="J28" s="18">
        <f>H28-I28</f>
        <v>7889</v>
      </c>
      <c r="K28" s="18">
        <v>1174651</v>
      </c>
    </row>
    <row r="29" spans="1:11" s="7" customFormat="1" x14ac:dyDescent="0.25">
      <c r="A29" s="17" t="s">
        <v>76</v>
      </c>
      <c r="B29" s="17" t="s">
        <v>77</v>
      </c>
      <c r="C29" s="17" t="s">
        <v>78</v>
      </c>
      <c r="D29" s="18">
        <f>+D30</f>
        <v>55000</v>
      </c>
      <c r="E29" s="18">
        <f>+E30</f>
        <v>50000</v>
      </c>
      <c r="F29" s="18">
        <f>+F30</f>
        <v>55000</v>
      </c>
      <c r="G29" s="18">
        <f>+G30</f>
        <v>55000</v>
      </c>
      <c r="H29" s="18">
        <f>+H30</f>
        <v>42744</v>
      </c>
      <c r="I29" s="18">
        <f>+I30</f>
        <v>39399</v>
      </c>
      <c r="J29" s="18">
        <f>H29-I29</f>
        <v>3345</v>
      </c>
      <c r="K29" s="18">
        <f>+K30</f>
        <v>38051</v>
      </c>
    </row>
    <row r="30" spans="1:11" s="7" customFormat="1" ht="22.5" x14ac:dyDescent="0.25">
      <c r="A30" s="17" t="s">
        <v>79</v>
      </c>
      <c r="B30" s="17" t="s">
        <v>80</v>
      </c>
      <c r="C30" s="17" t="s">
        <v>81</v>
      </c>
      <c r="D30" s="18">
        <f>D31</f>
        <v>55000</v>
      </c>
      <c r="E30" s="18">
        <f>E31</f>
        <v>50000</v>
      </c>
      <c r="F30" s="18">
        <f>F31</f>
        <v>55000</v>
      </c>
      <c r="G30" s="18">
        <f>G31</f>
        <v>55000</v>
      </c>
      <c r="H30" s="18">
        <f>H31</f>
        <v>42744</v>
      </c>
      <c r="I30" s="18">
        <f>I31</f>
        <v>39399</v>
      </c>
      <c r="J30" s="18">
        <f>H30-I30</f>
        <v>3345</v>
      </c>
      <c r="K30" s="18">
        <f>K31</f>
        <v>38051</v>
      </c>
    </row>
    <row r="31" spans="1:11" s="7" customFormat="1" x14ac:dyDescent="0.25">
      <c r="A31" s="17" t="s">
        <v>82</v>
      </c>
      <c r="B31" s="17" t="s">
        <v>83</v>
      </c>
      <c r="C31" s="17" t="s">
        <v>84</v>
      </c>
      <c r="D31" s="18">
        <v>55000</v>
      </c>
      <c r="E31" s="18">
        <v>50000</v>
      </c>
      <c r="F31" s="18">
        <v>55000</v>
      </c>
      <c r="G31" s="18">
        <v>55000</v>
      </c>
      <c r="H31" s="18">
        <v>42744</v>
      </c>
      <c r="I31" s="18">
        <v>39399</v>
      </c>
      <c r="J31" s="18">
        <f>H31-I31</f>
        <v>3345</v>
      </c>
      <c r="K31" s="18">
        <v>38051</v>
      </c>
    </row>
    <row r="32" spans="1:11" s="7" customFormat="1" ht="22.5" x14ac:dyDescent="0.25">
      <c r="A32" s="17" t="s">
        <v>85</v>
      </c>
      <c r="B32" s="17" t="s">
        <v>86</v>
      </c>
      <c r="C32" s="17" t="s">
        <v>87</v>
      </c>
      <c r="D32" s="18">
        <f>D33+D36</f>
        <v>143600</v>
      </c>
      <c r="E32" s="18">
        <f>E33+E36</f>
        <v>160600</v>
      </c>
      <c r="F32" s="18">
        <f>F33+F36</f>
        <v>143600</v>
      </c>
      <c r="G32" s="18">
        <f>G33+G36</f>
        <v>143600</v>
      </c>
      <c r="H32" s="18">
        <f>H33+H36</f>
        <v>141113</v>
      </c>
      <c r="I32" s="18">
        <f>I33+I36</f>
        <v>122666</v>
      </c>
      <c r="J32" s="18">
        <f>H32-I32</f>
        <v>18447</v>
      </c>
      <c r="K32" s="18">
        <f>K33+K36</f>
        <v>77043</v>
      </c>
    </row>
    <row r="33" spans="1:11" s="7" customFormat="1" ht="22.5" x14ac:dyDescent="0.25">
      <c r="A33" s="17" t="s">
        <v>88</v>
      </c>
      <c r="B33" s="17" t="s">
        <v>89</v>
      </c>
      <c r="C33" s="17" t="s">
        <v>90</v>
      </c>
      <c r="D33" s="18">
        <f>D34+D35</f>
        <v>103000</v>
      </c>
      <c r="E33" s="18">
        <f>E34+E35</f>
        <v>122000</v>
      </c>
      <c r="F33" s="18">
        <f>F34+F35</f>
        <v>103000</v>
      </c>
      <c r="G33" s="18">
        <f>G34+G35</f>
        <v>103000</v>
      </c>
      <c r="H33" s="18">
        <f>H34+H35</f>
        <v>100513</v>
      </c>
      <c r="I33" s="18">
        <f>I34+I35</f>
        <v>87461</v>
      </c>
      <c r="J33" s="18">
        <f>H33-I33</f>
        <v>13052</v>
      </c>
      <c r="K33" s="18">
        <f>K34+K35</f>
        <v>70946</v>
      </c>
    </row>
    <row r="34" spans="1:11" s="7" customFormat="1" ht="22.5" x14ac:dyDescent="0.25">
      <c r="A34" s="17" t="s">
        <v>91</v>
      </c>
      <c r="B34" s="17" t="s">
        <v>92</v>
      </c>
      <c r="C34" s="17" t="s">
        <v>93</v>
      </c>
      <c r="D34" s="18">
        <v>43500</v>
      </c>
      <c r="E34" s="18">
        <v>48600</v>
      </c>
      <c r="F34" s="18">
        <v>43500</v>
      </c>
      <c r="G34" s="18">
        <v>43500</v>
      </c>
      <c r="H34" s="18">
        <v>41013</v>
      </c>
      <c r="I34" s="18">
        <v>37485</v>
      </c>
      <c r="J34" s="18">
        <f>H34-I34</f>
        <v>3528</v>
      </c>
      <c r="K34" s="18">
        <v>36685</v>
      </c>
    </row>
    <row r="35" spans="1:11" s="7" customFormat="1" x14ac:dyDescent="0.25">
      <c r="A35" s="17" t="s">
        <v>94</v>
      </c>
      <c r="B35" s="17" t="s">
        <v>95</v>
      </c>
      <c r="C35" s="17" t="s">
        <v>96</v>
      </c>
      <c r="D35" s="18">
        <v>59500</v>
      </c>
      <c r="E35" s="18">
        <v>73400</v>
      </c>
      <c r="F35" s="18">
        <v>59500</v>
      </c>
      <c r="G35" s="18">
        <v>59500</v>
      </c>
      <c r="H35" s="18">
        <v>59500</v>
      </c>
      <c r="I35" s="18">
        <v>49976</v>
      </c>
      <c r="J35" s="18">
        <f>H35-I35</f>
        <v>9524</v>
      </c>
      <c r="K35" s="18">
        <v>34261</v>
      </c>
    </row>
    <row r="36" spans="1:11" s="7" customFormat="1" ht="22.5" x14ac:dyDescent="0.25">
      <c r="A36" s="17" t="s">
        <v>97</v>
      </c>
      <c r="B36" s="17" t="s">
        <v>98</v>
      </c>
      <c r="C36" s="17" t="s">
        <v>99</v>
      </c>
      <c r="D36" s="18">
        <v>40600</v>
      </c>
      <c r="E36" s="18">
        <v>38600</v>
      </c>
      <c r="F36" s="18">
        <v>40600</v>
      </c>
      <c r="G36" s="18">
        <v>40600</v>
      </c>
      <c r="H36" s="18">
        <v>40600</v>
      </c>
      <c r="I36" s="18">
        <v>35205</v>
      </c>
      <c r="J36" s="18">
        <f>H36-I36</f>
        <v>5395</v>
      </c>
      <c r="K36" s="18">
        <v>6097</v>
      </c>
    </row>
    <row r="37" spans="1:11" s="7" customFormat="1" ht="33" x14ac:dyDescent="0.25">
      <c r="A37" s="17" t="s">
        <v>100</v>
      </c>
      <c r="B37" s="17" t="s">
        <v>101</v>
      </c>
      <c r="C37" s="17" t="s">
        <v>102</v>
      </c>
      <c r="D37" s="18">
        <f>+D38</f>
        <v>877000</v>
      </c>
      <c r="E37" s="18">
        <f>+E38</f>
        <v>877000</v>
      </c>
      <c r="F37" s="18">
        <f>+F38</f>
        <v>877000</v>
      </c>
      <c r="G37" s="18">
        <f>+G38</f>
        <v>876031</v>
      </c>
      <c r="H37" s="18">
        <f>+H38</f>
        <v>872551</v>
      </c>
      <c r="I37" s="18">
        <f>+I38</f>
        <v>821987</v>
      </c>
      <c r="J37" s="18">
        <f>H37-I37</f>
        <v>50564</v>
      </c>
      <c r="K37" s="18">
        <f>+K38</f>
        <v>861287</v>
      </c>
    </row>
    <row r="38" spans="1:11" s="7" customFormat="1" ht="22.5" x14ac:dyDescent="0.25">
      <c r="A38" s="17" t="s">
        <v>103</v>
      </c>
      <c r="B38" s="17" t="s">
        <v>104</v>
      </c>
      <c r="C38" s="17" t="s">
        <v>105</v>
      </c>
      <c r="D38" s="18">
        <f>D39</f>
        <v>877000</v>
      </c>
      <c r="E38" s="18">
        <f>E39</f>
        <v>877000</v>
      </c>
      <c r="F38" s="18">
        <f>F39</f>
        <v>877000</v>
      </c>
      <c r="G38" s="18">
        <f>G39</f>
        <v>876031</v>
      </c>
      <c r="H38" s="18">
        <f>H39</f>
        <v>872551</v>
      </c>
      <c r="I38" s="18">
        <f>I39</f>
        <v>821987</v>
      </c>
      <c r="J38" s="18">
        <f>H38-I38</f>
        <v>50564</v>
      </c>
      <c r="K38" s="18">
        <f>K39</f>
        <v>861287</v>
      </c>
    </row>
    <row r="39" spans="1:11" s="7" customFormat="1" x14ac:dyDescent="0.25">
      <c r="A39" s="17" t="s">
        <v>106</v>
      </c>
      <c r="B39" s="17" t="s">
        <v>107</v>
      </c>
      <c r="C39" s="17" t="s">
        <v>108</v>
      </c>
      <c r="D39" s="18">
        <v>877000</v>
      </c>
      <c r="E39" s="18">
        <v>877000</v>
      </c>
      <c r="F39" s="18">
        <v>877000</v>
      </c>
      <c r="G39" s="18">
        <v>876031</v>
      </c>
      <c r="H39" s="18">
        <v>872551</v>
      </c>
      <c r="I39" s="18">
        <v>821987</v>
      </c>
      <c r="J39" s="18">
        <f>H39-I39</f>
        <v>50564</v>
      </c>
      <c r="K39" s="18">
        <v>861287</v>
      </c>
    </row>
    <row r="40" spans="1:11" s="7" customFormat="1" ht="33" x14ac:dyDescent="0.25">
      <c r="A40" s="17" t="s">
        <v>109</v>
      </c>
      <c r="B40" s="17" t="s">
        <v>110</v>
      </c>
      <c r="C40" s="17" t="s">
        <v>111</v>
      </c>
      <c r="D40" s="18">
        <f>D41+D46</f>
        <v>115456</v>
      </c>
      <c r="E40" s="18">
        <f>E41+E46</f>
        <v>87000</v>
      </c>
      <c r="F40" s="18">
        <f>F41+F46</f>
        <v>115456</v>
      </c>
      <c r="G40" s="18">
        <f>G41+G46</f>
        <v>115456</v>
      </c>
      <c r="H40" s="18">
        <f>H41+H46</f>
        <v>115456</v>
      </c>
      <c r="I40" s="18">
        <f>I41+I46</f>
        <v>106200</v>
      </c>
      <c r="J40" s="18">
        <f>H40-I40</f>
        <v>9256</v>
      </c>
      <c r="K40" s="18">
        <f>K41+K46</f>
        <v>80411</v>
      </c>
    </row>
    <row r="41" spans="1:11" s="7" customFormat="1" ht="22.5" x14ac:dyDescent="0.25">
      <c r="A41" s="17" t="s">
        <v>112</v>
      </c>
      <c r="B41" s="17" t="s">
        <v>113</v>
      </c>
      <c r="C41" s="17" t="s">
        <v>114</v>
      </c>
      <c r="D41" s="18">
        <f>+D42+D44+D45</f>
        <v>114456</v>
      </c>
      <c r="E41" s="18">
        <f>+E42+E44+E45</f>
        <v>82000</v>
      </c>
      <c r="F41" s="18">
        <f>+F42+F44+F45</f>
        <v>114456</v>
      </c>
      <c r="G41" s="18">
        <f>+G42+G44+G45</f>
        <v>114456</v>
      </c>
      <c r="H41" s="18">
        <f>+H42+H44+H45</f>
        <v>114456</v>
      </c>
      <c r="I41" s="18">
        <f>+I42+I44+I45</f>
        <v>105486</v>
      </c>
      <c r="J41" s="18">
        <f>H41-I41</f>
        <v>8970</v>
      </c>
      <c r="K41" s="18">
        <f>+K42+K44+K45</f>
        <v>79697</v>
      </c>
    </row>
    <row r="42" spans="1:11" s="7" customFormat="1" ht="22.5" x14ac:dyDescent="0.25">
      <c r="A42" s="17" t="s">
        <v>115</v>
      </c>
      <c r="B42" s="17" t="s">
        <v>116</v>
      </c>
      <c r="C42" s="17" t="s">
        <v>117</v>
      </c>
      <c r="D42" s="18">
        <f>D43</f>
        <v>50456</v>
      </c>
      <c r="E42" s="18">
        <f>E43</f>
        <v>59000</v>
      </c>
      <c r="F42" s="18">
        <f>F43</f>
        <v>50456</v>
      </c>
      <c r="G42" s="18">
        <f>G43</f>
        <v>50456</v>
      </c>
      <c r="H42" s="18">
        <f>H43</f>
        <v>50456</v>
      </c>
      <c r="I42" s="18">
        <f>I43</f>
        <v>43595</v>
      </c>
      <c r="J42" s="18">
        <f>H42-I42</f>
        <v>6861</v>
      </c>
      <c r="K42" s="18">
        <f>K43</f>
        <v>33538</v>
      </c>
    </row>
    <row r="43" spans="1:11" s="7" customFormat="1" x14ac:dyDescent="0.25">
      <c r="A43" s="17" t="s">
        <v>118</v>
      </c>
      <c r="B43" s="17" t="s">
        <v>119</v>
      </c>
      <c r="C43" s="17" t="s">
        <v>120</v>
      </c>
      <c r="D43" s="18">
        <v>50456</v>
      </c>
      <c r="E43" s="18">
        <v>59000</v>
      </c>
      <c r="F43" s="18">
        <v>50456</v>
      </c>
      <c r="G43" s="18">
        <v>50456</v>
      </c>
      <c r="H43" s="18">
        <v>50456</v>
      </c>
      <c r="I43" s="18">
        <v>43595</v>
      </c>
      <c r="J43" s="18">
        <f>H43-I43</f>
        <v>6861</v>
      </c>
      <c r="K43" s="18">
        <v>33538</v>
      </c>
    </row>
    <row r="44" spans="1:11" s="7" customFormat="1" x14ac:dyDescent="0.25">
      <c r="A44" s="17" t="s">
        <v>121</v>
      </c>
      <c r="B44" s="17" t="s">
        <v>122</v>
      </c>
      <c r="C44" s="17" t="s">
        <v>123</v>
      </c>
      <c r="D44" s="18">
        <v>64000</v>
      </c>
      <c r="E44" s="18">
        <v>23000</v>
      </c>
      <c r="F44" s="18">
        <v>64000</v>
      </c>
      <c r="G44" s="18">
        <v>64000</v>
      </c>
      <c r="H44" s="18">
        <v>64000</v>
      </c>
      <c r="I44" s="18">
        <v>61891</v>
      </c>
      <c r="J44" s="18">
        <f>H44-I44</f>
        <v>2109</v>
      </c>
      <c r="K44" s="18">
        <v>45559</v>
      </c>
    </row>
    <row r="45" spans="1:11" s="7" customFormat="1" ht="22.5" x14ac:dyDescent="0.25">
      <c r="A45" s="17" t="s">
        <v>124</v>
      </c>
      <c r="B45" s="17" t="s">
        <v>125</v>
      </c>
      <c r="C45" s="17" t="s">
        <v>126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f>H45-I45</f>
        <v>0</v>
      </c>
      <c r="K45" s="18">
        <v>600</v>
      </c>
    </row>
    <row r="46" spans="1:11" s="7" customFormat="1" ht="22.5" x14ac:dyDescent="0.25">
      <c r="A46" s="17" t="s">
        <v>127</v>
      </c>
      <c r="B46" s="17" t="s">
        <v>128</v>
      </c>
      <c r="C46" s="17" t="s">
        <v>129</v>
      </c>
      <c r="D46" s="18">
        <f>+D47</f>
        <v>1000</v>
      </c>
      <c r="E46" s="18">
        <f>+E47</f>
        <v>5000</v>
      </c>
      <c r="F46" s="18">
        <f>+F47</f>
        <v>1000</v>
      </c>
      <c r="G46" s="18">
        <f>+G47</f>
        <v>1000</v>
      </c>
      <c r="H46" s="18">
        <f>+H47</f>
        <v>1000</v>
      </c>
      <c r="I46" s="18">
        <f>+I47</f>
        <v>714</v>
      </c>
      <c r="J46" s="18">
        <f>H46-I46</f>
        <v>286</v>
      </c>
      <c r="K46" s="18">
        <f>+K47</f>
        <v>714</v>
      </c>
    </row>
    <row r="47" spans="1:11" s="7" customFormat="1" ht="22.5" x14ac:dyDescent="0.25">
      <c r="A47" s="17" t="s">
        <v>130</v>
      </c>
      <c r="B47" s="17" t="s">
        <v>131</v>
      </c>
      <c r="C47" s="17" t="s">
        <v>132</v>
      </c>
      <c r="D47" s="18">
        <f>+D48</f>
        <v>1000</v>
      </c>
      <c r="E47" s="18">
        <f>+E48</f>
        <v>5000</v>
      </c>
      <c r="F47" s="18">
        <f>+F48</f>
        <v>1000</v>
      </c>
      <c r="G47" s="18">
        <f>+G48</f>
        <v>1000</v>
      </c>
      <c r="H47" s="18">
        <f>+H48</f>
        <v>1000</v>
      </c>
      <c r="I47" s="18">
        <f>+I48</f>
        <v>714</v>
      </c>
      <c r="J47" s="18">
        <f>H47-I47</f>
        <v>286</v>
      </c>
      <c r="K47" s="18">
        <f>+K48</f>
        <v>714</v>
      </c>
    </row>
    <row r="48" spans="1:11" s="7" customFormat="1" x14ac:dyDescent="0.25">
      <c r="A48" s="17" t="s">
        <v>133</v>
      </c>
      <c r="B48" s="17" t="s">
        <v>134</v>
      </c>
      <c r="C48" s="17" t="s">
        <v>135</v>
      </c>
      <c r="D48" s="18">
        <v>1000</v>
      </c>
      <c r="E48" s="18">
        <v>5000</v>
      </c>
      <c r="F48" s="18">
        <v>1000</v>
      </c>
      <c r="G48" s="18">
        <v>1000</v>
      </c>
      <c r="H48" s="18">
        <v>1000</v>
      </c>
      <c r="I48" s="18">
        <v>714</v>
      </c>
      <c r="J48" s="18">
        <f>H48-I48</f>
        <v>286</v>
      </c>
      <c r="K48" s="18">
        <v>714</v>
      </c>
    </row>
    <row r="49" spans="1:12" s="7" customFormat="1" ht="22.5" x14ac:dyDescent="0.25">
      <c r="A49" s="17" t="s">
        <v>136</v>
      </c>
      <c r="B49" s="17" t="s">
        <v>137</v>
      </c>
      <c r="C49" s="17" t="s">
        <v>138</v>
      </c>
      <c r="D49" s="18">
        <f>+D50+D54</f>
        <v>6052706</v>
      </c>
      <c r="E49" s="18">
        <f>+E50+E54</f>
        <v>3994694</v>
      </c>
      <c r="F49" s="18">
        <f>+F50+F54</f>
        <v>6052706</v>
      </c>
      <c r="G49" s="18">
        <f>+G50+G54</f>
        <v>6052706</v>
      </c>
      <c r="H49" s="18">
        <f>+H50+H54</f>
        <v>6052706</v>
      </c>
      <c r="I49" s="18">
        <f>+I50+I54</f>
        <v>4488544</v>
      </c>
      <c r="J49" s="18">
        <f>H49-I49</f>
        <v>1564162</v>
      </c>
      <c r="K49" s="18">
        <f>+K50+K54</f>
        <v>713352</v>
      </c>
    </row>
    <row r="50" spans="1:12" s="7" customFormat="1" ht="22.5" x14ac:dyDescent="0.25">
      <c r="A50" s="17" t="s">
        <v>139</v>
      </c>
      <c r="B50" s="17" t="s">
        <v>140</v>
      </c>
      <c r="C50" s="17" t="s">
        <v>141</v>
      </c>
      <c r="D50" s="18">
        <f>D51+D53</f>
        <v>6033706</v>
      </c>
      <c r="E50" s="18">
        <f>E51+E53</f>
        <v>3994694</v>
      </c>
      <c r="F50" s="18">
        <f>F51+F53</f>
        <v>6033706</v>
      </c>
      <c r="G50" s="18">
        <f>G51+G53</f>
        <v>6033706</v>
      </c>
      <c r="H50" s="18">
        <f>H51+H53</f>
        <v>6033706</v>
      </c>
      <c r="I50" s="18">
        <f>I51+I53</f>
        <v>4488544</v>
      </c>
      <c r="J50" s="18">
        <f>H50-I50</f>
        <v>1545162</v>
      </c>
      <c r="K50" s="18">
        <f>K51+K53</f>
        <v>713352</v>
      </c>
    </row>
    <row r="51" spans="1:12" s="7" customFormat="1" ht="22.5" x14ac:dyDescent="0.25">
      <c r="A51" s="17" t="s">
        <v>142</v>
      </c>
      <c r="B51" s="17" t="s">
        <v>143</v>
      </c>
      <c r="C51" s="17" t="s">
        <v>144</v>
      </c>
      <c r="D51" s="18">
        <f>D52</f>
        <v>6033706</v>
      </c>
      <c r="E51" s="18">
        <f>E52</f>
        <v>3994694</v>
      </c>
      <c r="F51" s="18">
        <f>F52</f>
        <v>6033706</v>
      </c>
      <c r="G51" s="18">
        <f>G52</f>
        <v>6033706</v>
      </c>
      <c r="H51" s="18">
        <f>H52</f>
        <v>6033706</v>
      </c>
      <c r="I51" s="18">
        <f>I52</f>
        <v>4488544</v>
      </c>
      <c r="J51" s="18">
        <f>H51-I51</f>
        <v>1545162</v>
      </c>
      <c r="K51" s="18">
        <f>K52</f>
        <v>619880</v>
      </c>
    </row>
    <row r="52" spans="1:12" s="7" customFormat="1" x14ac:dyDescent="0.25">
      <c r="A52" s="17" t="s">
        <v>145</v>
      </c>
      <c r="B52" s="17" t="s">
        <v>146</v>
      </c>
      <c r="C52" s="17" t="s">
        <v>147</v>
      </c>
      <c r="D52" s="18">
        <v>6033706</v>
      </c>
      <c r="E52" s="18">
        <v>3994694</v>
      </c>
      <c r="F52" s="18">
        <v>6033706</v>
      </c>
      <c r="G52" s="18">
        <v>6033706</v>
      </c>
      <c r="H52" s="18">
        <v>6033706</v>
      </c>
      <c r="I52" s="18">
        <v>4488544</v>
      </c>
      <c r="J52" s="18">
        <f>H52-I52</f>
        <v>1545162</v>
      </c>
      <c r="K52" s="18">
        <v>619880</v>
      </c>
    </row>
    <row r="53" spans="1:12" s="7" customFormat="1" x14ac:dyDescent="0.25">
      <c r="A53" s="17" t="s">
        <v>148</v>
      </c>
      <c r="B53" s="17" t="s">
        <v>149</v>
      </c>
      <c r="C53" s="17" t="s">
        <v>150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f>H53-I53</f>
        <v>0</v>
      </c>
      <c r="K53" s="18">
        <v>93472</v>
      </c>
    </row>
    <row r="54" spans="1:12" s="7" customFormat="1" ht="22.5" x14ac:dyDescent="0.25">
      <c r="A54" s="17" t="s">
        <v>151</v>
      </c>
      <c r="B54" s="17" t="s">
        <v>152</v>
      </c>
      <c r="C54" s="17" t="s">
        <v>153</v>
      </c>
      <c r="D54" s="18">
        <f>+D55</f>
        <v>19000</v>
      </c>
      <c r="E54" s="18">
        <f>+E55</f>
        <v>0</v>
      </c>
      <c r="F54" s="18">
        <f>+F55</f>
        <v>19000</v>
      </c>
      <c r="G54" s="18">
        <f>+G55</f>
        <v>19000</v>
      </c>
      <c r="H54" s="18">
        <f>+H55</f>
        <v>19000</v>
      </c>
      <c r="I54" s="18">
        <f>+I55</f>
        <v>0</v>
      </c>
      <c r="J54" s="18">
        <f>H54-I54</f>
        <v>19000</v>
      </c>
      <c r="K54" s="18">
        <f>+K55</f>
        <v>0</v>
      </c>
    </row>
    <row r="55" spans="1:12" s="7" customFormat="1" x14ac:dyDescent="0.25">
      <c r="A55" s="17" t="s">
        <v>154</v>
      </c>
      <c r="B55" s="17" t="s">
        <v>155</v>
      </c>
      <c r="C55" s="17" t="s">
        <v>156</v>
      </c>
      <c r="D55" s="18">
        <v>19000</v>
      </c>
      <c r="E55" s="18">
        <v>0</v>
      </c>
      <c r="F55" s="18">
        <v>19000</v>
      </c>
      <c r="G55" s="18">
        <v>19000</v>
      </c>
      <c r="H55" s="18">
        <v>19000</v>
      </c>
      <c r="I55" s="18">
        <v>0</v>
      </c>
      <c r="J55" s="18">
        <f>H55-I55</f>
        <v>19000</v>
      </c>
      <c r="K55" s="18">
        <v>0</v>
      </c>
    </row>
    <row r="56" spans="1:12" s="7" customFormat="1" x14ac:dyDescent="0.25">
      <c r="A56" s="17" t="s">
        <v>157</v>
      </c>
      <c r="B56" s="17" t="s">
        <v>158</v>
      </c>
      <c r="C56" s="17" t="s">
        <v>159</v>
      </c>
      <c r="D56" s="18">
        <v>0</v>
      </c>
      <c r="E56" s="18">
        <v>-3183200</v>
      </c>
      <c r="F56" s="18">
        <v>-3183200</v>
      </c>
      <c r="G56" s="18">
        <v>0</v>
      </c>
      <c r="H56" s="18">
        <v>0</v>
      </c>
      <c r="I56" s="18">
        <v>-2611940</v>
      </c>
      <c r="J56" s="18">
        <f>H56-I56</f>
        <v>2611940</v>
      </c>
      <c r="K56" s="18">
        <v>0</v>
      </c>
    </row>
    <row r="57" spans="1:12" s="7" customFormat="1" x14ac:dyDescent="0.25">
      <c r="A57" s="17" t="s">
        <v>160</v>
      </c>
      <c r="B57" s="17" t="s">
        <v>161</v>
      </c>
      <c r="C57" s="17" t="s">
        <v>162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58005</v>
      </c>
      <c r="J57" s="18">
        <f>H57-I57</f>
        <v>-58005</v>
      </c>
      <c r="K57" s="18">
        <v>0</v>
      </c>
    </row>
    <row r="58" spans="1:12" s="7" customFormat="1" x14ac:dyDescent="0.25">
      <c r="A58" s="17" t="s">
        <v>163</v>
      </c>
      <c r="B58" s="17" t="s">
        <v>164</v>
      </c>
      <c r="C58" s="17" t="s">
        <v>165</v>
      </c>
      <c r="D58" s="18">
        <v>0</v>
      </c>
      <c r="E58" s="18">
        <v>-3183200</v>
      </c>
      <c r="F58" s="18">
        <v>-3183200</v>
      </c>
      <c r="G58" s="18">
        <v>0</v>
      </c>
      <c r="H58" s="18">
        <v>0</v>
      </c>
      <c r="I58" s="18">
        <v>-2611940</v>
      </c>
      <c r="J58" s="18">
        <f>H58-I58</f>
        <v>2611940</v>
      </c>
      <c r="K58" s="18">
        <v>0</v>
      </c>
    </row>
    <row r="59" spans="1:12" s="7" customFormat="1" x14ac:dyDescent="0.25">
      <c r="A59" s="17" t="s">
        <v>166</v>
      </c>
      <c r="B59" s="17" t="s">
        <v>167</v>
      </c>
      <c r="C59" s="17" t="s">
        <v>168</v>
      </c>
      <c r="D59" s="18">
        <v>0</v>
      </c>
      <c r="E59" s="18">
        <v>-3183200</v>
      </c>
      <c r="F59" s="18">
        <v>-3183200</v>
      </c>
      <c r="G59" s="18">
        <v>0</v>
      </c>
      <c r="H59" s="18">
        <v>0</v>
      </c>
      <c r="I59" s="18">
        <v>-2669945</v>
      </c>
      <c r="J59" s="18">
        <f>H59-I59</f>
        <v>2669945</v>
      </c>
      <c r="K59" s="18">
        <v>0</v>
      </c>
    </row>
    <row r="60" spans="1:12" s="7" customFormat="1" x14ac:dyDescent="0.25">
      <c r="A60" s="15"/>
      <c r="B60" s="15"/>
      <c r="C60" s="15"/>
      <c r="D60" s="16"/>
      <c r="E60" s="16"/>
      <c r="F60" s="16"/>
      <c r="G60" s="16"/>
      <c r="H60" s="16"/>
      <c r="I60" s="16"/>
      <c r="J60" s="16"/>
      <c r="K60" s="16"/>
    </row>
    <row r="61" spans="1:12" x14ac:dyDescent="0.25">
      <c r="A61" s="20" t="s">
        <v>169</v>
      </c>
      <c r="B61" s="20"/>
      <c r="C61" s="20"/>
      <c r="D61" s="20"/>
      <c r="E61" s="20" t="s">
        <v>171</v>
      </c>
      <c r="F61" s="20"/>
      <c r="G61" s="20"/>
      <c r="H61" s="20"/>
      <c r="I61" s="20" t="s">
        <v>172</v>
      </c>
      <c r="J61" s="20"/>
      <c r="K61" s="20"/>
      <c r="L61" s="20"/>
    </row>
    <row r="62" spans="1:12" x14ac:dyDescent="0.25">
      <c r="A62" s="3" t="s">
        <v>170</v>
      </c>
      <c r="B62" s="3"/>
      <c r="C62" s="3"/>
      <c r="D62" s="3"/>
      <c r="E62" s="3"/>
      <c r="F62" s="3"/>
      <c r="G62" s="3"/>
      <c r="H62" s="3"/>
      <c r="I62" s="3" t="s">
        <v>173</v>
      </c>
      <c r="J62" s="3"/>
      <c r="K62" s="3"/>
      <c r="L62" s="3"/>
    </row>
    <row r="121" spans="1:20" x14ac:dyDescent="0.25">
      <c r="A121" s="19"/>
      <c r="B121" s="19"/>
      <c r="C121" s="19"/>
      <c r="D121" s="19"/>
      <c r="I121" s="19"/>
      <c r="J121" s="19"/>
      <c r="K121" s="19"/>
      <c r="L121" s="19"/>
      <c r="Q121" s="19"/>
      <c r="R121" s="19"/>
      <c r="S121" s="19"/>
      <c r="T121" s="19"/>
    </row>
  </sheetData>
  <mergeCells count="21">
    <mergeCell ref="A61:D61"/>
    <mergeCell ref="A62:D62"/>
    <mergeCell ref="E61:H61"/>
    <mergeCell ref="E62:H62"/>
    <mergeCell ref="I61:L61"/>
    <mergeCell ref="I62:L62"/>
    <mergeCell ref="A9:B9"/>
    <mergeCell ref="C7:C8"/>
    <mergeCell ref="D7:D8"/>
    <mergeCell ref="E7:F7"/>
    <mergeCell ref="G7:G8"/>
    <mergeCell ref="H7:H8"/>
    <mergeCell ref="A1:K1"/>
    <mergeCell ref="A2:K2"/>
    <mergeCell ref="A3:K3"/>
    <mergeCell ref="A4:K4"/>
    <mergeCell ref="A5:K5"/>
    <mergeCell ref="A7:B8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2018-03-01T09:42:32Z</dcterms:created>
  <dcterms:modified xsi:type="dcterms:W3CDTF">2018-03-01T09:42:33Z</dcterms:modified>
</cp:coreProperties>
</file>